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20" windowHeight="9345" activeTab="0"/>
  </bookViews>
  <sheets>
    <sheet name="Testing" sheetId="1" r:id="rId1"/>
  </sheets>
  <definedNames/>
  <calcPr fullCalcOnLoad="1"/>
</workbook>
</file>

<file path=xl/comments1.xml><?xml version="1.0" encoding="utf-8"?>
<comments xmlns="http://schemas.openxmlformats.org/spreadsheetml/2006/main">
  <authors>
    <author>hammond</author>
  </authors>
  <commentList>
    <comment ref="L5" authorId="0">
      <text>
        <r>
          <rPr>
            <b/>
            <sz val="8"/>
            <rFont val="Tahoma"/>
            <family val="0"/>
          </rPr>
          <t>hammond:</t>
        </r>
        <r>
          <rPr>
            <sz val="8"/>
            <rFont val="Tahoma"/>
            <family val="0"/>
          </rPr>
          <t xml:space="preserve">
If the AG is to be considered Active place a "y", other wise leave the column blank</t>
        </r>
      </text>
    </comment>
    <comment ref="M5" authorId="0">
      <text>
        <r>
          <rPr>
            <b/>
            <sz val="8"/>
            <rFont val="Tahoma"/>
            <family val="0"/>
          </rPr>
          <t>hammond:</t>
        </r>
        <r>
          <rPr>
            <sz val="8"/>
            <rFont val="Tahoma"/>
            <family val="0"/>
          </rPr>
          <t xml:space="preserve">
This column is calculated as the total weight for the AG's within the RP for the Active AG's (indicated by a "y" in the column to the left).</t>
        </r>
      </text>
    </comment>
    <comment ref="E5" authorId="0">
      <text>
        <r>
          <rPr>
            <b/>
            <sz val="8"/>
            <rFont val="Tahoma"/>
            <family val="0"/>
          </rPr>
          <t>hammond:</t>
        </r>
        <r>
          <rPr>
            <sz val="8"/>
            <rFont val="Tahoma"/>
            <family val="0"/>
          </rPr>
          <t xml:space="preserve">
If any of the AG's within the RP are active, then a "y" is automatically placed in this column alongside the RP ID.</t>
        </r>
      </text>
    </comment>
    <comment ref="E6" authorId="0">
      <text>
        <r>
          <rPr>
            <b/>
            <sz val="8"/>
            <rFont val="Tahoma"/>
            <family val="0"/>
          </rPr>
          <t>hammond:</t>
        </r>
        <r>
          <rPr>
            <sz val="8"/>
            <rFont val="Tahoma"/>
            <family val="0"/>
          </rPr>
          <t xml:space="preserve">
This is the sum of Weights for all RP which are active.</t>
        </r>
      </text>
    </comment>
  </commentList>
</comments>
</file>

<file path=xl/sharedStrings.xml><?xml version="1.0" encoding="utf-8"?>
<sst xmlns="http://schemas.openxmlformats.org/spreadsheetml/2006/main" count="79" uniqueCount="64">
  <si>
    <t>Totals</t>
  </si>
  <si>
    <t>Resource Partition</t>
  </si>
  <si>
    <t>Allocation Group</t>
  </si>
  <si>
    <t>(assume 1:1 PG:AG)</t>
  </si>
  <si>
    <t>L</t>
  </si>
  <si>
    <t>M</t>
  </si>
  <si>
    <t>H</t>
  </si>
  <si>
    <t>R</t>
  </si>
  <si>
    <t>Name</t>
  </si>
  <si>
    <t>Id</t>
  </si>
  <si>
    <t>Weight</t>
  </si>
  <si>
    <t>Default</t>
  </si>
  <si>
    <t>L1</t>
  </si>
  <si>
    <t>L2</t>
  </si>
  <si>
    <t>L3</t>
  </si>
  <si>
    <t>L4</t>
  </si>
  <si>
    <t>M2</t>
  </si>
  <si>
    <t>M3</t>
  </si>
  <si>
    <t>R4</t>
  </si>
  <si>
    <t>M1</t>
  </si>
  <si>
    <t>H1</t>
  </si>
  <si>
    <t>R1</t>
  </si>
  <si>
    <t xml:space="preserve">Number </t>
  </si>
  <si>
    <t>If all Active</t>
  </si>
  <si>
    <t>y</t>
  </si>
  <si>
    <t>Active</t>
  </si>
  <si>
    <t>For testing Relative weight, only change values in the yellow Columns</t>
  </si>
  <si>
    <t>Used /</t>
  </si>
  <si>
    <t>Total</t>
  </si>
  <si>
    <t>AG</t>
  </si>
  <si>
    <t xml:space="preserve">     Relative Weight</t>
  </si>
  <si>
    <t>H2</t>
  </si>
  <si>
    <t>R2</t>
  </si>
  <si>
    <t>H3</t>
  </si>
  <si>
    <t>R3</t>
  </si>
  <si>
    <t>M4</t>
  </si>
  <si>
    <t>H4</t>
  </si>
  <si>
    <t>Perf Period</t>
  </si>
  <si>
    <t>Place "Y" in Active column for RP or AG that will be active</t>
  </si>
  <si>
    <t xml:space="preserve"> </t>
  </si>
  <si>
    <t>All Batch Work</t>
  </si>
  <si>
    <t>Internal Work</t>
  </si>
  <si>
    <t>Description of Work</t>
  </si>
  <si>
    <t>Selected Active</t>
  </si>
  <si>
    <t>RP1 Name</t>
  </si>
  <si>
    <t>RP2 Name</t>
  </si>
  <si>
    <t>RP3 Name</t>
  </si>
  <si>
    <t>RP4 Name</t>
  </si>
  <si>
    <t>PG Name</t>
  </si>
  <si>
    <t>AG-ID</t>
  </si>
  <si>
    <t>Perf  Group/Alloc Group</t>
  </si>
  <si>
    <t>Tactical</t>
  </si>
  <si>
    <t>Less critical online queries</t>
  </si>
  <si>
    <t>NOTES</t>
  </si>
  <si>
    <t>In the blue cells, enter RP names (Col C), PG names (Col F), AG IDs (Col G) and description of work (Col P)</t>
  </si>
  <si>
    <t>In yellow cells put the assigned weights you have selected for RP (Col D) and AGs (Col K)</t>
  </si>
  <si>
    <t>Use description column to describe penalty boxes or use of milestones (overlay or erase sample text)</t>
  </si>
  <si>
    <t>Use description column to explain the kind of work (overlay or erase sample text)</t>
  </si>
  <si>
    <t>Expand the size of Column P for longer descriptive information</t>
  </si>
  <si>
    <t>In orange cells, put a "y" in Col E on the same row of the RP name if that RP will be active</t>
  </si>
  <si>
    <t>In orange cells, put a "y" in Col L on the same row of the PG name if that PG/AG will be active</t>
  </si>
  <si>
    <t>DATE:</t>
  </si>
  <si>
    <t>Penalty Box, High-consuming DSS, ABS at 10%</t>
  </si>
  <si>
    <t>DSS, milestone of 15 sec/node moves to AG 10  (M2)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</si>
</sst>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9" fontId="0" fillId="0" borderId="0" xfId="0" applyNumberFormat="1" applyFill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9" fontId="1" fillId="0" borderId="12" xfId="0" applyNumberFormat="1" applyFont="1" applyBorder="1" applyAlignment="1">
      <alignment/>
    </xf>
    <xf numFmtId="9" fontId="0" fillId="0" borderId="4" xfId="0" applyNumberFormat="1" applyBorder="1" applyAlignment="1">
      <alignment/>
    </xf>
    <xf numFmtId="9" fontId="0" fillId="0" borderId="6" xfId="0" applyNumberFormat="1" applyBorder="1" applyAlignment="1">
      <alignment/>
    </xf>
    <xf numFmtId="9" fontId="0" fillId="0" borderId="10" xfId="0" applyNumberFormat="1" applyBorder="1" applyAlignment="1">
      <alignment/>
    </xf>
    <xf numFmtId="9" fontId="0" fillId="0" borderId="14" xfId="0" applyNumberFormat="1" applyBorder="1" applyAlignment="1">
      <alignment/>
    </xf>
    <xf numFmtId="9" fontId="0" fillId="0" borderId="15" xfId="0" applyNumberFormat="1" applyBorder="1" applyAlignment="1">
      <alignment/>
    </xf>
    <xf numFmtId="0" fontId="1" fillId="2" borderId="19" xfId="0" applyFont="1" applyFill="1" applyBorder="1" applyAlignment="1">
      <alignment/>
    </xf>
    <xf numFmtId="9" fontId="0" fillId="0" borderId="20" xfId="0" applyNumberFormat="1" applyBorder="1" applyAlignment="1">
      <alignment/>
    </xf>
    <xf numFmtId="9" fontId="0" fillId="0" borderId="21" xfId="0" applyNumberFormat="1" applyBorder="1" applyAlignment="1">
      <alignment/>
    </xf>
    <xf numFmtId="0" fontId="0" fillId="0" borderId="21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2" xfId="0" applyBorder="1" applyAlignment="1">
      <alignment/>
    </xf>
    <xf numFmtId="0" fontId="0" fillId="2" borderId="16" xfId="0" applyFill="1" applyBorder="1" applyAlignment="1">
      <alignment/>
    </xf>
    <xf numFmtId="0" fontId="0" fillId="0" borderId="12" xfId="0" applyBorder="1" applyAlignment="1">
      <alignment/>
    </xf>
    <xf numFmtId="9" fontId="0" fillId="0" borderId="22" xfId="0" applyNumberFormat="1" applyBorder="1" applyAlignment="1">
      <alignment/>
    </xf>
    <xf numFmtId="0" fontId="0" fillId="3" borderId="0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6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4" xfId="0" applyFill="1" applyBorder="1" applyAlignment="1">
      <alignment horizontal="left"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16" xfId="0" applyFill="1" applyBorder="1" applyAlignment="1">
      <alignment/>
    </xf>
    <xf numFmtId="9" fontId="0" fillId="2" borderId="2" xfId="0" applyNumberFormat="1" applyFill="1" applyBorder="1" applyAlignment="1">
      <alignment/>
    </xf>
    <xf numFmtId="9" fontId="0" fillId="0" borderId="3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7"/>
  <sheetViews>
    <sheetView tabSelected="1" workbookViewId="0" topLeftCell="F1">
      <selection activeCell="P38" sqref="P38"/>
    </sheetView>
  </sheetViews>
  <sheetFormatPr defaultColWidth="9.140625" defaultRowHeight="12.75"/>
  <cols>
    <col min="1" max="1" width="0.9921875" style="0" customWidth="1"/>
    <col min="2" max="2" width="3.7109375" style="0" customWidth="1"/>
    <col min="3" max="3" width="11.28125" style="0" customWidth="1"/>
    <col min="4" max="4" width="7.57421875" style="0" customWidth="1"/>
    <col min="5" max="5" width="6.140625" style="0" customWidth="1"/>
    <col min="6" max="6" width="9.421875" style="0" customWidth="1"/>
    <col min="7" max="7" width="6.00390625" style="0" customWidth="1"/>
    <col min="8" max="8" width="4.28125" style="0" hidden="1" customWidth="1"/>
    <col min="9" max="9" width="13.7109375" style="0" hidden="1" customWidth="1"/>
    <col min="10" max="10" width="7.7109375" style="0" hidden="1" customWidth="1"/>
    <col min="11" max="11" width="8.57421875" style="0" customWidth="1"/>
    <col min="12" max="12" width="6.421875" style="0" bestFit="1" customWidth="1"/>
    <col min="13" max="13" width="5.00390625" style="0" bestFit="1" customWidth="1"/>
    <col min="14" max="14" width="10.57421875" style="1" customWidth="1"/>
    <col min="15" max="15" width="14.00390625" style="1" bestFit="1" customWidth="1"/>
    <col min="16" max="16" width="48.7109375" style="0" customWidth="1"/>
  </cols>
  <sheetData>
    <row r="1" ht="4.5" customHeight="1" thickBot="1"/>
    <row r="2" spans="3:16" ht="13.5" thickBot="1">
      <c r="C2" s="30" t="s">
        <v>26</v>
      </c>
      <c r="D2" s="2"/>
      <c r="E2" s="2"/>
      <c r="F2" s="2"/>
      <c r="G2" s="2"/>
      <c r="H2" s="2"/>
      <c r="I2" s="2"/>
      <c r="J2" s="3"/>
      <c r="K2" s="3"/>
      <c r="L2" s="2"/>
      <c r="M2" s="2"/>
      <c r="N2" s="54"/>
      <c r="P2" t="s">
        <v>39</v>
      </c>
    </row>
    <row r="3" spans="3:16" ht="13.5" thickBot="1">
      <c r="C3" s="30" t="s">
        <v>38</v>
      </c>
      <c r="D3" s="2"/>
      <c r="E3" s="2"/>
      <c r="F3" s="2"/>
      <c r="G3" s="2"/>
      <c r="H3" s="2"/>
      <c r="I3" s="2"/>
      <c r="J3" s="3"/>
      <c r="K3" s="2"/>
      <c r="L3" s="2"/>
      <c r="M3" s="2"/>
      <c r="N3" s="54"/>
      <c r="P3" s="14" t="s">
        <v>61</v>
      </c>
    </row>
    <row r="4" spans="1:15" s="14" customFormat="1" ht="13.5" thickBot="1">
      <c r="A4" s="13"/>
      <c r="B4" s="13"/>
      <c r="C4" s="13"/>
      <c r="D4" s="13"/>
      <c r="E4" s="13"/>
      <c r="F4" s="13"/>
      <c r="G4" s="13"/>
      <c r="H4" s="13"/>
      <c r="N4" s="15"/>
      <c r="O4" s="15"/>
    </row>
    <row r="5" spans="2:15" ht="12.75">
      <c r="B5" s="16" t="s">
        <v>1</v>
      </c>
      <c r="C5" s="4"/>
      <c r="D5" s="4"/>
      <c r="E5" s="12" t="s">
        <v>25</v>
      </c>
      <c r="F5" s="16" t="s">
        <v>50</v>
      </c>
      <c r="G5" s="5"/>
      <c r="H5" s="16" t="s">
        <v>37</v>
      </c>
      <c r="I5" s="5"/>
      <c r="J5" s="16" t="s">
        <v>2</v>
      </c>
      <c r="K5" s="4"/>
      <c r="L5" s="21" t="s">
        <v>27</v>
      </c>
      <c r="M5" s="5" t="s">
        <v>29</v>
      </c>
      <c r="N5" s="24" t="s">
        <v>30</v>
      </c>
      <c r="O5" s="25"/>
    </row>
    <row r="6" spans="2:16" ht="13.5" thickBot="1">
      <c r="B6" s="18" t="s">
        <v>9</v>
      </c>
      <c r="C6" s="10" t="s">
        <v>8</v>
      </c>
      <c r="D6" s="9" t="s">
        <v>10</v>
      </c>
      <c r="E6" s="11">
        <f>SUM(IF(E7="y",D7,0),IF(E11="y",D11,0),IF(E15="y",D15,0),IF(E19="y",D19,0),IF(E23="y",D23,0))</f>
        <v>185</v>
      </c>
      <c r="F6" s="11" t="s">
        <v>48</v>
      </c>
      <c r="G6" s="11" t="s">
        <v>49</v>
      </c>
      <c r="H6" s="20" t="s">
        <v>3</v>
      </c>
      <c r="I6" s="11"/>
      <c r="J6" s="17" t="s">
        <v>22</v>
      </c>
      <c r="K6" s="9" t="s">
        <v>10</v>
      </c>
      <c r="L6" s="23" t="s">
        <v>25</v>
      </c>
      <c r="M6" s="22" t="s">
        <v>28</v>
      </c>
      <c r="N6" s="28" t="s">
        <v>23</v>
      </c>
      <c r="O6" s="27" t="s">
        <v>43</v>
      </c>
      <c r="P6" t="s">
        <v>42</v>
      </c>
    </row>
    <row r="7" spans="2:16" ht="12.75">
      <c r="B7" s="19">
        <v>0</v>
      </c>
      <c r="C7" s="41" t="s">
        <v>11</v>
      </c>
      <c r="D7" s="8">
        <v>100</v>
      </c>
      <c r="E7" s="50" t="str">
        <f>IF(OR(L7="y",L8="y",L9="y",L10="y"),"y","n")</f>
        <v>y</v>
      </c>
      <c r="F7" s="43" t="s">
        <v>4</v>
      </c>
      <c r="G7" s="44">
        <v>1</v>
      </c>
      <c r="H7" s="19"/>
      <c r="I7" s="7"/>
      <c r="J7" s="6">
        <v>1</v>
      </c>
      <c r="K7" s="8">
        <v>5</v>
      </c>
      <c r="L7" s="52"/>
      <c r="M7" s="7">
        <f>SUM(IF(L7="y",K7,0),IF(L8="y",K8,0),IF(L9="y",K9,0),IF(L10="y",K10,0))</f>
        <v>70</v>
      </c>
      <c r="N7" s="29">
        <f>ROUNDDOWN((K7/SUM(K7:K10))*(D7/SUM($D$7:$D$26)),2)</f>
        <v>0.03</v>
      </c>
      <c r="O7" s="26">
        <f>IF(L7="y",(ROUNDDOWN((K7/M$7)*(D$7/$E$6),2)),"")</f>
      </c>
      <c r="P7" s="47"/>
    </row>
    <row r="8" spans="2:16" ht="12.75">
      <c r="B8" s="19"/>
      <c r="C8" s="41"/>
      <c r="D8" s="8"/>
      <c r="E8" s="50"/>
      <c r="F8" s="43" t="s">
        <v>5</v>
      </c>
      <c r="G8" s="44">
        <v>2</v>
      </c>
      <c r="H8" s="19"/>
      <c r="I8" s="7"/>
      <c r="J8" s="6" t="e">
        <f>#REF!+1</f>
        <v>#REF!</v>
      </c>
      <c r="K8" s="8">
        <v>10</v>
      </c>
      <c r="L8" s="52" t="s">
        <v>24</v>
      </c>
      <c r="M8" s="7"/>
      <c r="N8" s="29">
        <f>ROUNDDOWN((K8/SUM(K7:K10))*(D7/SUM($D$7:$D$26)),2)</f>
        <v>0.07</v>
      </c>
      <c r="O8" s="26">
        <f>IF(L8="y",(ROUNDDOWN((K8/M$7)*(D$7/$E$6),2)),"")</f>
        <v>0.07</v>
      </c>
      <c r="P8" s="48" t="s">
        <v>41</v>
      </c>
    </row>
    <row r="9" spans="2:16" ht="12.75">
      <c r="B9" s="19"/>
      <c r="C9" s="41"/>
      <c r="D9" s="8"/>
      <c r="E9" s="50"/>
      <c r="F9" s="43" t="s">
        <v>6</v>
      </c>
      <c r="G9" s="44">
        <v>3</v>
      </c>
      <c r="H9" s="19"/>
      <c r="I9" s="7"/>
      <c r="J9" s="6" t="e">
        <f>#REF!+1</f>
        <v>#REF!</v>
      </c>
      <c r="K9" s="8">
        <v>20</v>
      </c>
      <c r="L9" s="52" t="s">
        <v>24</v>
      </c>
      <c r="M9" s="7"/>
      <c r="N9" s="29">
        <f>ROUNDDOWN((K9/SUM(K7:K10))*(D7/SUM($D$7:$D$26)),2)</f>
        <v>0.14</v>
      </c>
      <c r="O9" s="26">
        <f>IF(L9="y",(ROUNDDOWN((K9/M$7)*(D$7/$E$6),2)),"")</f>
        <v>0.15</v>
      </c>
      <c r="P9" s="48" t="s">
        <v>41</v>
      </c>
    </row>
    <row r="10" spans="2:16" ht="13.5" thickBot="1">
      <c r="B10" s="19"/>
      <c r="C10" s="41"/>
      <c r="D10" s="8"/>
      <c r="E10" s="50"/>
      <c r="F10" s="43" t="s">
        <v>7</v>
      </c>
      <c r="G10" s="44">
        <v>4</v>
      </c>
      <c r="H10" s="19"/>
      <c r="I10" s="7"/>
      <c r="J10" s="6" t="e">
        <f>#REF!+1</f>
        <v>#REF!</v>
      </c>
      <c r="K10" s="8">
        <v>40</v>
      </c>
      <c r="L10" s="52" t="s">
        <v>24</v>
      </c>
      <c r="M10" s="7"/>
      <c r="N10" s="29">
        <f>ROUNDDOWN((K10/SUM(K7:K10))*(D7/SUM($D$7:$D$26)),2)</f>
        <v>0.28</v>
      </c>
      <c r="O10" s="26">
        <f>IF(L10="y",(ROUNDDOWN((K10/M$7)*(D$7/$E$6),2)),"")</f>
        <v>0.3</v>
      </c>
      <c r="P10" s="48" t="s">
        <v>41</v>
      </c>
    </row>
    <row r="11" spans="2:16" ht="12.75">
      <c r="B11" s="37">
        <v>1</v>
      </c>
      <c r="C11" s="42" t="s">
        <v>44</v>
      </c>
      <c r="D11" s="38">
        <v>60</v>
      </c>
      <c r="E11" s="51" t="str">
        <f>IF(OR(L11="y",L12="y",L13="y",L14="y"),"y","n")</f>
        <v>y</v>
      </c>
      <c r="F11" s="45" t="s">
        <v>12</v>
      </c>
      <c r="G11" s="46">
        <v>5</v>
      </c>
      <c r="H11" s="37"/>
      <c r="I11" s="5"/>
      <c r="J11" s="39">
        <v>40</v>
      </c>
      <c r="K11" s="38">
        <v>5</v>
      </c>
      <c r="L11" s="53" t="s">
        <v>24</v>
      </c>
      <c r="M11" s="5">
        <f>SUM(IF(L11="y",K11,0),IF(L12="y",K12,0),IF(L13="y",K13,0),IF(L14="y",K14,0))</f>
        <v>25</v>
      </c>
      <c r="N11" s="40">
        <f>ROUNDDOWN((K11/SUM(K11:K14))*(D11/SUM($D$7:$D$26)),2)</f>
        <v>0.02</v>
      </c>
      <c r="O11" s="25">
        <f>IF(L11="y",(ROUNDDOWN((K11/M$11)*(D$11/$E$6),2)),"")</f>
        <v>0.06</v>
      </c>
      <c r="P11" s="47" t="s">
        <v>52</v>
      </c>
    </row>
    <row r="12" spans="2:16" ht="12.75">
      <c r="B12" s="19"/>
      <c r="C12" s="41"/>
      <c r="D12" s="8"/>
      <c r="E12" s="50"/>
      <c r="F12" s="43" t="s">
        <v>19</v>
      </c>
      <c r="G12" s="44">
        <v>6</v>
      </c>
      <c r="H12" s="19"/>
      <c r="I12" s="7"/>
      <c r="J12" s="6" t="e">
        <f>#REF!+1</f>
        <v>#REF!</v>
      </c>
      <c r="K12" s="8">
        <v>10</v>
      </c>
      <c r="L12" s="52" t="s">
        <v>39</v>
      </c>
      <c r="M12" s="7"/>
      <c r="N12" s="29">
        <f>ROUNDDOWN((K12/SUM(K11:K14))*(D11/SUM($D$7:$D$26)),2)</f>
        <v>0.04</v>
      </c>
      <c r="O12" s="26">
        <f>IF(L12="y",(ROUNDDOWN((K12/M$11)*(D$11/$E$6),2)),"")</f>
      </c>
      <c r="P12" s="48"/>
    </row>
    <row r="13" spans="2:16" ht="12.75">
      <c r="B13" s="19"/>
      <c r="C13" s="41"/>
      <c r="D13" s="8"/>
      <c r="E13" s="50"/>
      <c r="F13" s="43" t="s">
        <v>20</v>
      </c>
      <c r="G13" s="44">
        <v>7</v>
      </c>
      <c r="H13" s="19"/>
      <c r="I13" s="7"/>
      <c r="J13" s="6" t="e">
        <f>#REF!+1</f>
        <v>#REF!</v>
      </c>
      <c r="K13" s="8">
        <v>20</v>
      </c>
      <c r="L13" s="52" t="s">
        <v>24</v>
      </c>
      <c r="M13" s="7"/>
      <c r="N13" s="29">
        <f>ROUNDDOWN((K13/SUM(K11:K14))*(D11/SUM($D$7:$D$26)),2)</f>
        <v>0.08</v>
      </c>
      <c r="O13" s="26">
        <f>IF(L13="y",(ROUNDDOWN((K13/M$11)*(D$11/$E$6),2)),"")</f>
        <v>0.25</v>
      </c>
      <c r="P13" s="48" t="s">
        <v>51</v>
      </c>
    </row>
    <row r="14" spans="2:16" ht="13.5" thickBot="1">
      <c r="B14" s="19"/>
      <c r="C14" s="41"/>
      <c r="D14" s="8"/>
      <c r="E14" s="50"/>
      <c r="F14" s="43" t="s">
        <v>21</v>
      </c>
      <c r="G14" s="44">
        <v>8</v>
      </c>
      <c r="H14" s="19"/>
      <c r="I14" s="7"/>
      <c r="J14" s="6" t="e">
        <f>#REF!+1</f>
        <v>#REF!</v>
      </c>
      <c r="K14" s="8">
        <v>40</v>
      </c>
      <c r="L14" s="52"/>
      <c r="M14" s="7"/>
      <c r="N14" s="29">
        <f>ROUNDDOWN((K14/SUM(K11:K14))*(D11/SUM($D$7:$D$26)),2)</f>
        <v>0.17</v>
      </c>
      <c r="O14" s="26">
        <f>IF(L14="y",(ROUNDDOWN((K14/M$11)*(D$11/$E$6),2)),"")</f>
      </c>
      <c r="P14" s="49"/>
    </row>
    <row r="15" spans="2:16" ht="12.75">
      <c r="B15" s="37">
        <v>2</v>
      </c>
      <c r="C15" s="42" t="s">
        <v>45</v>
      </c>
      <c r="D15" s="38">
        <v>20</v>
      </c>
      <c r="E15" s="51" t="str">
        <f>IF(OR(L15="y",L16="y",L17="y",L18="y"),"y","n")</f>
        <v>y</v>
      </c>
      <c r="F15" s="45" t="s">
        <v>13</v>
      </c>
      <c r="G15" s="46">
        <v>9</v>
      </c>
      <c r="H15" s="37"/>
      <c r="I15" s="5"/>
      <c r="J15" s="39">
        <v>80</v>
      </c>
      <c r="K15" s="38">
        <v>5</v>
      </c>
      <c r="L15" s="53" t="s">
        <v>39</v>
      </c>
      <c r="M15" s="5">
        <f>SUM(IF(L15="y",K15,0),IF(L16="y",K16,0),IF(L17="y",K17,0),IF(L18="y",K18,0))</f>
        <v>30</v>
      </c>
      <c r="N15" s="40">
        <f>ROUNDDOWN((K15/SUM(K15:K18))*(D15/SUM($D$7:$D$26)),2)</f>
        <v>0</v>
      </c>
      <c r="O15" s="55">
        <f>IF(L15="y",(ROUNDDOWN((K15/M$15)*(D$15/$E$6),2)),"")</f>
      </c>
      <c r="P15" s="48"/>
    </row>
    <row r="16" spans="2:16" ht="12.75">
      <c r="B16" s="19"/>
      <c r="C16" s="41"/>
      <c r="D16" s="8"/>
      <c r="E16" s="50"/>
      <c r="F16" s="43" t="s">
        <v>16</v>
      </c>
      <c r="G16" s="44">
        <v>10</v>
      </c>
      <c r="H16" s="19"/>
      <c r="I16" s="7"/>
      <c r="J16" s="6" t="e">
        <f>#REF!+1</f>
        <v>#REF!</v>
      </c>
      <c r="K16" s="8">
        <v>10</v>
      </c>
      <c r="L16" s="52" t="s">
        <v>24</v>
      </c>
      <c r="M16" s="7"/>
      <c r="N16" s="29">
        <f>ROUNDDOWN((K16/SUM(K15:K18))*(D15/SUM($D$7:$D$26)),2)</f>
        <v>0.01</v>
      </c>
      <c r="O16" s="26">
        <f>IF(L16="y",(ROUNDDOWN((K16/M$15)*(D$15/$E$6),2)),"")</f>
        <v>0.03</v>
      </c>
      <c r="P16" s="48" t="s">
        <v>62</v>
      </c>
    </row>
    <row r="17" spans="2:16" ht="12.75">
      <c r="B17" s="19"/>
      <c r="C17" s="41"/>
      <c r="D17" s="8"/>
      <c r="E17" s="50"/>
      <c r="F17" s="43" t="s">
        <v>31</v>
      </c>
      <c r="G17" s="44">
        <v>11</v>
      </c>
      <c r="H17" s="19"/>
      <c r="I17" s="7"/>
      <c r="J17" s="6" t="e">
        <f>#REF!+1</f>
        <v>#REF!</v>
      </c>
      <c r="K17" s="8">
        <v>20</v>
      </c>
      <c r="L17" s="52" t="s">
        <v>24</v>
      </c>
      <c r="M17" s="7"/>
      <c r="N17" s="29">
        <f>ROUNDDOWN((K17/SUM(K15:K18))*(D15/SUM($D$7:$D$26)),2)</f>
        <v>0.02</v>
      </c>
      <c r="O17" s="26">
        <f>IF(L17="y",(ROUNDDOWN((K17/M$15)*(D$15/$E$6),2)),"")</f>
        <v>0.07</v>
      </c>
      <c r="P17" s="48" t="s">
        <v>63</v>
      </c>
    </row>
    <row r="18" spans="2:16" ht="13.5" thickBot="1">
      <c r="B18" s="19"/>
      <c r="C18" s="41"/>
      <c r="D18" s="8"/>
      <c r="E18" s="50"/>
      <c r="F18" s="43" t="s">
        <v>32</v>
      </c>
      <c r="G18" s="44">
        <v>12</v>
      </c>
      <c r="H18" s="19"/>
      <c r="I18" s="7"/>
      <c r="J18" s="6" t="e">
        <f>#REF!+1</f>
        <v>#REF!</v>
      </c>
      <c r="K18" s="8">
        <v>40</v>
      </c>
      <c r="L18" s="52"/>
      <c r="M18" s="7"/>
      <c r="N18" s="29">
        <f>ROUNDDOWN((K18/SUM(K15:K18))*(D15/SUM($D$7:$D$26)),2)</f>
        <v>0.05</v>
      </c>
      <c r="O18" s="26">
        <f>IF(L18="y",(ROUNDDOWN((K18/M$15)*(D$15/$E$6),2)),"")</f>
      </c>
      <c r="P18" s="48"/>
    </row>
    <row r="19" spans="2:16" ht="12.75">
      <c r="B19" s="37">
        <v>3</v>
      </c>
      <c r="C19" s="42" t="s">
        <v>46</v>
      </c>
      <c r="D19" s="38">
        <v>5</v>
      </c>
      <c r="E19" s="51" t="s">
        <v>24</v>
      </c>
      <c r="F19" s="45" t="s">
        <v>14</v>
      </c>
      <c r="G19" s="46">
        <v>13</v>
      </c>
      <c r="H19" s="37"/>
      <c r="I19" s="5"/>
      <c r="J19" s="39">
        <v>120</v>
      </c>
      <c r="K19" s="38">
        <v>5</v>
      </c>
      <c r="L19" s="53"/>
      <c r="M19" s="5">
        <f>SUM(IF(L19="y",K19,0),IF(L20="y",K20,0),IF(L21="y",K21,0),IF(L22="y",K22,0))</f>
        <v>10</v>
      </c>
      <c r="N19" s="40">
        <f>ROUNDDOWN((K19/SUM(K19:K22))*(D19/SUM($D$7:$D$26)),2)</f>
        <v>0</v>
      </c>
      <c r="O19" s="25">
        <f>IF(L19="y",(ROUNDDOWN((K19/M$19)*(D$19/$E$6),2)),"")</f>
      </c>
      <c r="P19" s="47"/>
    </row>
    <row r="20" spans="2:16" ht="12.75">
      <c r="B20" s="19"/>
      <c r="C20" s="41"/>
      <c r="D20" s="8"/>
      <c r="E20" s="50"/>
      <c r="F20" s="43" t="s">
        <v>17</v>
      </c>
      <c r="G20" s="44">
        <v>14</v>
      </c>
      <c r="H20" s="19"/>
      <c r="I20" s="7"/>
      <c r="J20" s="6" t="e">
        <f>#REF!+1</f>
        <v>#REF!</v>
      </c>
      <c r="K20" s="8">
        <v>10</v>
      </c>
      <c r="L20" s="52" t="s">
        <v>24</v>
      </c>
      <c r="M20" s="7"/>
      <c r="N20" s="29">
        <f>ROUNDDOWN((K20/SUM(K19:K22))*(D19/SUM($D$7:$D$26)),2)</f>
        <v>0</v>
      </c>
      <c r="O20" s="26">
        <f>IF(L20="y",(ROUNDDOWN((K20/M$19)*(D$19/$E$6),2)),"")</f>
        <v>0.02</v>
      </c>
      <c r="P20" s="48" t="s">
        <v>40</v>
      </c>
    </row>
    <row r="21" spans="2:16" ht="12.75">
      <c r="B21" s="19"/>
      <c r="C21" s="41"/>
      <c r="D21" s="8"/>
      <c r="E21" s="50"/>
      <c r="F21" s="43" t="s">
        <v>33</v>
      </c>
      <c r="G21" s="44">
        <v>15</v>
      </c>
      <c r="H21" s="19"/>
      <c r="I21" s="7"/>
      <c r="J21" s="6" t="e">
        <f>#REF!+1</f>
        <v>#REF!</v>
      </c>
      <c r="K21" s="8">
        <v>20</v>
      </c>
      <c r="L21" s="52"/>
      <c r="M21" s="7"/>
      <c r="N21" s="29">
        <f>ROUNDDOWN((K21/SUM(K19:K22))*(D19/SUM($D$7:$D$26)),2)</f>
        <v>0</v>
      </c>
      <c r="O21" s="26">
        <f>IF(L21="y",(ROUNDDOWN((K21/M$19)*(D$19/$E$6),2)),"")</f>
      </c>
      <c r="P21" s="48"/>
    </row>
    <row r="22" spans="2:16" ht="13.5" thickBot="1">
      <c r="B22" s="19"/>
      <c r="C22" s="41"/>
      <c r="D22" s="8"/>
      <c r="E22" s="50"/>
      <c r="F22" s="43" t="s">
        <v>34</v>
      </c>
      <c r="G22" s="44">
        <v>16</v>
      </c>
      <c r="H22" s="19"/>
      <c r="I22" s="7"/>
      <c r="J22" s="6" t="e">
        <f>#REF!+1</f>
        <v>#REF!</v>
      </c>
      <c r="K22" s="8">
        <v>40</v>
      </c>
      <c r="L22" s="52"/>
      <c r="M22" s="7"/>
      <c r="N22" s="29">
        <f>ROUNDDOWN((K22/SUM(K19:K22))*(D19/SUM($D$7:$D$26)),2)</f>
        <v>0.01</v>
      </c>
      <c r="O22" s="26">
        <f>IF(L22="y",(ROUNDDOWN((K22/M$19)*(D$19/$E$6),2)),"")</f>
      </c>
      <c r="P22" s="48"/>
    </row>
    <row r="23" spans="2:16" ht="12.75">
      <c r="B23" s="37">
        <v>4</v>
      </c>
      <c r="C23" s="42" t="s">
        <v>47</v>
      </c>
      <c r="D23" s="38"/>
      <c r="E23" s="51" t="s">
        <v>39</v>
      </c>
      <c r="F23" s="45" t="s">
        <v>15</v>
      </c>
      <c r="G23" s="46">
        <v>17</v>
      </c>
      <c r="H23" s="37"/>
      <c r="I23" s="5"/>
      <c r="J23" s="39">
        <v>160</v>
      </c>
      <c r="K23" s="38">
        <v>5</v>
      </c>
      <c r="L23" s="53"/>
      <c r="M23" s="5">
        <f>SUM(IF(L23="y",K23,0),IF(L24="y",K24,0),IF(L25="y",K25,0),IF(L26="y",K26,0))</f>
        <v>0</v>
      </c>
      <c r="N23" s="40">
        <f>ROUNDDOWN((K23/SUM(K23:K26))*(D23/SUM($D$7:$D$26)),2)</f>
        <v>0</v>
      </c>
      <c r="O23" s="25">
        <f>IF(L23="y",(ROUNDDOWN((K23/M$23)*(D$23/$E$6),2)),"")</f>
      </c>
      <c r="P23" s="47"/>
    </row>
    <row r="24" spans="2:16" ht="12.75">
      <c r="B24" s="19"/>
      <c r="C24" s="41"/>
      <c r="D24" s="8"/>
      <c r="E24" s="50"/>
      <c r="F24" s="43" t="s">
        <v>35</v>
      </c>
      <c r="G24" s="44">
        <v>18</v>
      </c>
      <c r="H24" s="19"/>
      <c r="I24" s="7"/>
      <c r="J24" s="6" t="e">
        <f>#REF!+1</f>
        <v>#REF!</v>
      </c>
      <c r="K24" s="8">
        <v>10</v>
      </c>
      <c r="L24" s="52"/>
      <c r="M24" s="7"/>
      <c r="N24" s="29">
        <f>ROUNDDOWN((K24/SUM(K23:K26))*(D23/SUM($D$7:$D$26)),2)</f>
        <v>0</v>
      </c>
      <c r="O24" s="26">
        <f>IF(L24="y",(ROUNDDOWN((K24/M$23)*(D$23/$E$6),2)),"")</f>
      </c>
      <c r="P24" s="48"/>
    </row>
    <row r="25" spans="2:16" ht="12.75">
      <c r="B25" s="19"/>
      <c r="C25" s="41"/>
      <c r="D25" s="8"/>
      <c r="E25" s="50"/>
      <c r="F25" s="43" t="s">
        <v>36</v>
      </c>
      <c r="G25" s="44">
        <v>19</v>
      </c>
      <c r="H25" s="19"/>
      <c r="I25" s="7"/>
      <c r="J25" s="6" t="e">
        <f>#REF!+1</f>
        <v>#REF!</v>
      </c>
      <c r="K25" s="8">
        <v>20</v>
      </c>
      <c r="L25" s="52"/>
      <c r="M25" s="7"/>
      <c r="N25" s="29">
        <f>ROUNDDOWN((K25/SUM(K23:K26))*(D23/SUM($D$7:$D$26)),2)</f>
        <v>0</v>
      </c>
      <c r="O25" s="26">
        <f>IF(L25="y",(ROUNDDOWN((K25/M$23)*(D$23/$E$6),2)),"")</f>
      </c>
      <c r="P25" s="48"/>
    </row>
    <row r="26" spans="2:16" ht="13.5" thickBot="1">
      <c r="B26" s="19"/>
      <c r="C26" s="41"/>
      <c r="D26" s="8"/>
      <c r="E26" s="50"/>
      <c r="F26" s="43" t="s">
        <v>18</v>
      </c>
      <c r="G26" s="44">
        <v>20</v>
      </c>
      <c r="H26" s="19"/>
      <c r="I26" s="7"/>
      <c r="J26" s="6" t="e">
        <f>#REF!+1</f>
        <v>#REF!</v>
      </c>
      <c r="K26" s="8">
        <v>40</v>
      </c>
      <c r="L26" s="52"/>
      <c r="M26" s="7"/>
      <c r="N26" s="29">
        <f>ROUNDDOWN((K26/SUM(K23:K26))*(D23/SUM($D$7:$D$26)),2)</f>
        <v>0</v>
      </c>
      <c r="O26" s="26">
        <f>IF(L26="y",(ROUNDDOWN((K26/M$23)*(D$23/$E$6),2)),"")</f>
      </c>
      <c r="P26" s="49"/>
    </row>
    <row r="27" spans="2:18" ht="13.5" thickBot="1">
      <c r="B27" s="34" t="s">
        <v>0</v>
      </c>
      <c r="C27" s="35"/>
      <c r="D27" s="33">
        <f>SUM(D7:D26)</f>
        <v>185</v>
      </c>
      <c r="E27" s="34"/>
      <c r="F27" s="36"/>
      <c r="G27" s="36"/>
      <c r="H27" s="36"/>
      <c r="I27" s="36"/>
      <c r="J27" s="36"/>
      <c r="K27" s="36"/>
      <c r="L27" s="36"/>
      <c r="M27" s="33">
        <f>SUM(M7:M26)</f>
        <v>135</v>
      </c>
      <c r="N27" s="31">
        <f>SUM(N7:N26)</f>
        <v>0.9200000000000002</v>
      </c>
      <c r="O27" s="32">
        <f>SUM(O7:O26)</f>
        <v>0.9500000000000002</v>
      </c>
      <c r="P27" s="14"/>
      <c r="Q27" s="14"/>
      <c r="R27" s="14"/>
    </row>
    <row r="29" ht="12.75">
      <c r="C29" t="s">
        <v>53</v>
      </c>
    </row>
    <row r="30" ht="12.75">
      <c r="C30" t="s">
        <v>54</v>
      </c>
    </row>
    <row r="31" ht="12.75">
      <c r="C31" t="s">
        <v>55</v>
      </c>
    </row>
    <row r="32" ht="12.75">
      <c r="C32" t="s">
        <v>59</v>
      </c>
    </row>
    <row r="33" ht="12.75">
      <c r="C33" t="s">
        <v>60</v>
      </c>
    </row>
    <row r="35" ht="12.75">
      <c r="C35" t="s">
        <v>56</v>
      </c>
    </row>
    <row r="36" ht="12.75">
      <c r="C36" t="s">
        <v>57</v>
      </c>
    </row>
    <row r="37" ht="12.75">
      <c r="C37" t="s">
        <v>58</v>
      </c>
    </row>
  </sheetData>
  <printOptions/>
  <pageMargins left="0.75" right="0.75" top="1" bottom="1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PSF setup Spreadsheet</dc:title>
  <dc:subject/>
  <dc:creator>Keith Hammond  </dc:creator>
  <cp:keywords/>
  <dc:description/>
  <cp:lastModifiedBy>Carrie Ballinger</cp:lastModifiedBy>
  <cp:lastPrinted>2003-10-20T17:58:02Z</cp:lastPrinted>
  <dcterms:created xsi:type="dcterms:W3CDTF">2001-11-23T09:59:52Z</dcterms:created>
  <dcterms:modified xsi:type="dcterms:W3CDTF">2004-06-10T19:53:57Z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-672012093</vt:i4>
  </property>
  <property fmtid="{D5CDD505-2E9C-101B-9397-08002B2CF9AE}" pid="3" name="_EmailSubject">
    <vt:lpwstr>Conclusions from Workload Mgmt TIG call</vt:lpwstr>
  </property>
  <property fmtid="{D5CDD505-2E9C-101B-9397-08002B2CF9AE}" pid="4" name="_AuthorEmail">
    <vt:lpwstr>CB120460@teradata-ncr.com</vt:lpwstr>
  </property>
  <property fmtid="{D5CDD505-2E9C-101B-9397-08002B2CF9AE}" pid="5" name="_AuthorEmailDisplayName">
    <vt:lpwstr>Ballinger, Carrie</vt:lpwstr>
  </property>
</Properties>
</file>